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1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<sst xmlns="http://schemas.openxmlformats.org/spreadsheetml/2006/main" count="27165" uniqueCount="791">
  <si>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</si>
  <si>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</si>
  <si>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</si>
  <si>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</si>
  <si>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</si>
  <si>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</si>
  <si>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</si>
  <si>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</si>
  <si>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</si>
  <si>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</si>
  <si>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</si>
  <si>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</si>
  <si>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</si>
  <si>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</si>
  <si>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</si>
  <si>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</si>
  <si>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</si>
  <si>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</si>
  <si>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</si>
  <si>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</si>
  <si>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</si>
  <si>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</si>
  <si>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</si>
  <si>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</si>
  <si>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</si>
  <si>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</si>
  <si>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</si>
  <si>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</si>
  <si>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</si>
  <si>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</si>
  <si>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</si>
  <si>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</si>
  <si>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</si>
  <si>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</si>
  <si>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</si>
  <si>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</si>
  <si>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</si>
  <si>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</si>
  <si>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</si>
  <si>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</si>
  <si>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</si>
  <si>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</si>
  <si>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</si>
  <si>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</si>
  <si>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</si>
  <si>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</si>
  <si>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</si>
  <si>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</si>
  <si>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</si>
  <si>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</si>
  <si>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</si>
  <si>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</si>
  <si>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</si>
  <si>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</si>
  <si>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</si>
  <si>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</si>
  <si>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</si>
  <si>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</si>
  <si>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</si>
  <si>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</si>
  <si>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</si>
  <si>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</si>
  <si>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</si>
  <si>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</si>
  <si>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</si>
  <si>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</si>
  <si>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</si>
  <si>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</si>
  <si>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</si>
  <si>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</si>
  <si>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</si>
  <si>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</si>
  <si>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</si>
  <si>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</si>
  <si>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</si>
  <si>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</si>
  <si>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</si>
  <si>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</si>
  <si>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</si>
  <si>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</si>
  <si>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</si>
  <si>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</si>
  <si>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</si>
  <si>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</si>
  <si>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</si>
  <si>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</si>
  <si>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</si>
  <si>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</si>
  <si>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</si>
  <si>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</si>
  <si>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</si>
  <si>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</si>
  <si>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</si>
  <si>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</si>
  <si>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</si>
  <si>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</si>
  <si>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</si>
  <si>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</si>
  <si>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</si>
  <si>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</si>
  <si>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</si>
  <si>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</si>
  <si>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</si>
  <si>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</si>
  <si>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</si>
  <si>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</si>
  <si>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</si>
  <si>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</si>
  <si>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</si>
  <si>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</si>
  <si>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</si>
  <si>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</si>
  <si>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</si>
  <si>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</si>
  <si>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</si>
  <si>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</si>
  <si>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</si>
  <si>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</si>
  <si>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</si>
  <si>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</si>
  <si>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</si>
  <si>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</si>
  <si>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</si>
  <si>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</si>
  <si>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</si>
  <si>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</si>
  <si>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</si>
  <si>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</si>
  <si>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</si>
  <si>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</si>
  <si>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</si>
  <si>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</si>
  <si>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</si>
  <si>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</si>
  <si>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</si>
  <si>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</si>
  <si>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</si>
  <si>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</si>
  <si>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</si>
  <si>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</si>
  <si>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</si>
  <si>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</si>
  <si>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</si>
  <si>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</si>
  <si>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</si>
  <si>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</si>
  <si>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</si>
  <si>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</si>
  <si>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</si>
  <si>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</si>
  <si>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</si>
  <si>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</si>
  <si>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</si>
  <si>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</si>
  <si>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</si>
  <si>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</si>
  <si>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</si>
  <si>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</si>
  <si>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</si>
  <si>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</si>
  <si>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</si>
  <si>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</si>
  <si>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</si>
  <si>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</si>
  <si>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</si>
  <si>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</si>
  <si>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</si>
  <si>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</si>
  <si>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</si>
  <si>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</si>
  <si>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</si>
  <si>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</si>
  <si>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</si>
  <si>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</si>
  <si>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</si>
  <si>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</si>
  <si>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</si>
  <si>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</si>
  <si>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</si>
  <si>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</si>
  <si>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</si>
  <si>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</si>
  <si>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</si>
  <si>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</si>
  <si>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</si>
  <si>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</si>
  <si>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</si>
  <si>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</si>
  <si>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</si>
  <si>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</si>
  <si>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</si>
  <si>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</si>
  <si>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</si>
  <si>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</si>
  <si>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</si>
  <si>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</si>
  <si>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</si>
  <si>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</si>
  <si>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</si>
  <si>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</si>
  <si>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</si>
  <si>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</si>
  <si>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</si>
  <si>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</si>
  <si>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</si>
  <si>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</si>
  <si>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</si>
  <si>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</si>
  <si>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</si>
  <si>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</si>
  <si>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</si>
  <si>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</si>
  <si>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</si>
  <si>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</si>
  <si>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</si>
  <si>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</si>
  <si>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</si>
  <si>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</si>
  <si>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</si>
  <si>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</si>
  <si>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</si>
  <si>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</si>
  <si>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</si>
  <si>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</si>
  <si>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</si>
  <si>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</si>
  <si>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</si>
  <si>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</si>
  <si>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</si>
  <si>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</si>
  <si>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</si>
  <si>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</si>
  <si>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</si>
  <si>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</si>
  <si>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</si>
  <si>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</si>
  <si>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</si>
  <si>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</si>
  <si>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</si>
  <si>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</si>
  <si>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</si>
  <si>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</si>
  <si>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</si>
  <si>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</si>
  <si>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</si>
  <si>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</si>
  <si>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</si>
  <si>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</si>
  <si>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</si>
  <si>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</si>
  <si>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</si>
  <si>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</si>
  <si>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</si>
  <si>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</si>
  <si>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</si>
  <si>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</si>
  <si>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</si>
  <si>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</si>
  <si>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</si>
  <si>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</si>
  <si>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</si>
  <si>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</si>
  <si>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</si>
  <si>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</si>
  <si>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</si>
  <si>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</si>
  <si>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</si>
  <si>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</si>
  <si>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</si>
  <si>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</si>
  <si>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</si>
  <si>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</si>
  <si>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</si>
  <si>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</si>
  <si>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</si>
  <si>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</si>
  <si>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</si>
  <si>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</si>
  <si>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</si>
  <si>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</si>
  <si>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</si>
  <si>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</si>
  <si>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</si>
  <si>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</si>
  <si>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</si>
  <si>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</si>
  <si>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</si>
  <si>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</si>
  <si>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</si>
  <si>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</si>
  <si>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</si>
  <si>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</si>
  <si>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</si>
  <si>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</si>
  <si>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</si>
  <si>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</si>
  <si>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</si>
  <si>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</si>
  <si>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</si>
  <si>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</si>
  <si>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</si>
  <si>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</si>
  <si>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</si>
  <si>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</si>
  <si>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</si>
  <si>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</si>
  <si>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</si>
  <si>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</si>
  <si>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</si>
  <si>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</si>
  <si>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</si>
  <si>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</si>
  <si>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</si>
  <si>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</si>
  <si>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</si>
  <si>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</si>
  <si>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</si>
  <si>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</si>
  <si>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</si>
  <si>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</si>
  <si>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</si>
  <si>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</si>
  <si>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</si>
  <si>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</si>
  <si>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</si>
  <si>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</si>
  <si>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</si>
  <si>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</si>
  <si>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</si>
  <si>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</si>
  <si>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</si>
  <si>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</si>
  <si>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</si>
  <si>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</si>
  <si>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</si>
  <si>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</si>
  <si>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</si>
  <si>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</si>
  <si>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</si>
  <si>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</si>
  <si>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</si>
  <si>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</si>
  <si>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</si>
  <si>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</si>
  <si>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</si>
  <si>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</si>
  <si>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</si>
  <si>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</si>
  <si>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</si>
  <si>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</si>
  <si>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</si>
  <si>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</si>
  <si>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</si>
  <si>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</si>
  <si>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</si>
  <si>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</si>
  <si>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</si>
  <si>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</si>
  <si>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</si>
  <si>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</si>
  <si>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</si>
  <si>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</si>
  <si>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</si>
  <si>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</si>
  <si>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</si>
  <si>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</si>
  <si>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</si>
  <si>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</si>
  <si>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</si>
  <si>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</si>
  <si>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</si>
  <si>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</si>
  <si>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</si>
  <si>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</si>
  <si>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</si>
  <si>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</si>
  <si>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</si>
  <si>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</si>
  <si>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</si>
  <si>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</si>
  <si>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</si>
  <si>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</si>
  <si>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</si>
  <si>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</si>
  <si>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</si>
  <si>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</si>
  <si>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</si>
  <si>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</si>
  <si>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</si>
  <si>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</si>
  <si>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</si>
  <si>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</si>
  <si>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</si>
  <si>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</si>
  <si>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</si>
  <si>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</si>
  <si>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</si>
  <si>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</si>
  <si>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</si>
  <si>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</si>
  <si>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</si>
  <si>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</si>
  <si>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</si>
  <si>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</si>
  <si>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</si>
  <si>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</si>
  <si>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</si>
  <si>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</si>
  <si>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</si>
  <si>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</si>
  <si>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</si>
  <si>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</si>
  <si>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</si>
  <si>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</si>
  <si>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</si>
  <si>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</si>
  <si>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</si>
  <si>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</si>
  <si>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</si>
  <si>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</si>
  <si>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</si>
  <si>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</si>
  <si>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</si>
  <si>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</si>
  <si>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</si>
  <si>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</si>
  <si>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</si>
  <si>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</si>
  <si>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</si>
  <si>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</si>
  <si>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</si>
  <si>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</si>
  <si>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</si>
  <si>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</si>
  <si>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</si>
  <si>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</si>
  <si>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</si>
  <si>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</si>
  <si>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</si>
  <si>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</si>
  <si>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</si>
  <si>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</si>
  <si>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</si>
  <si>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</si>
  <si>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</si>
  <si>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</si>
  <si>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</si>
  <si>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</si>
  <si>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</si>
  <si>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</si>
  <si>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</si>
  <si>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</si>
  <si>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</si>
  <si>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</si>
  <si>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</si>
  <si>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</si>
  <si>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</si>
  <si>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</si>
  <si>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</si>
  <si>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</si>
  <si>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</si>
  <si>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</si>
  <si>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</si>
  <si>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</si>
  <si>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</si>
  <si>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</si>
  <si>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</si>
  <si>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</si>
  <si>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</si>
  <si>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</si>
  <si>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</si>
  <si>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</si>
  <si>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</si>
  <si>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</si>
  <si>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</si>
  <si>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</si>
  <si>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</si>
  <si>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</si>
  <si>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</si>
  <si>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</si>
  <si>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</si>
  <si>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</si>
  <si>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</si>
  <si>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</si>
  <si>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</si>
  <si>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</si>
  <si>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</si>
  <si>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</si>
  <si>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</si>
  <si>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</si>
  <si>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</si>
  <si>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</si>
  <si>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</si>
  <si>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</si>
  <si>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</si>
  <si>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</si>
  <si>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</si>
  <si>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</si>
  <si>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</si>
  <si>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</si>
  <si>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</si>
  <si>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</si>
  <si>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</si>
  <si>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</si>
  <si>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</si>
  <si>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</si>
  <si>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</si>
  <si>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</si>
  <si>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</si>
  <si>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</si>
  <si>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</si>
  <si>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</si>
  <si>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</si>
  <si>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</si>
  <si>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</si>
  <si>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</si>
  <si>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</si>
  <si>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</si>
  <si>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</si>
  <si>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</si>
  <si>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</si>
  <si>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</si>
  <si>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</si>
  <si>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</si>
  <si>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</si>
  <si>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</si>
  <si>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</si>
  <si>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</si>
  <si>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</si>
  <si>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</si>
  <si>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</si>
  <si>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</si>
  <si>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</si>
  <si>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</si>
  <si>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</si>
  <si>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</si>
  <si>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</si>
  <si>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</si>
  <si>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</si>
  <si>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</si>
  <si>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</si>
  <si>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</si>
  <si>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</si>
  <si>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</si>
  <si>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</si>
  <si>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</si>
  <si>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</si>
  <si>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</si>
  <si>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</si>
  <si>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</si>
  <si>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</si>
  <si>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</si>
  <si>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</si>
  <si>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</si>
  <si>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</si>
  <si>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</si>
  <si>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</si>
  <si>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</si>
  <si>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</si>
  <si>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</si>
  <si>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</si>
  <si>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</si>
  <si>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</si>
  <si>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</si>
  <si>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</si>
  <si>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</si>
  <si>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</si>
  <si>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</si>
  <si>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</si>
  <si>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</si>
  <si>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</si>
  <si>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</si>
  <si>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</si>
  <si>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</si>
  <si>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</si>
  <si>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</si>
  <si>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</si>
  <si>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</si>
  <si>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</si>
  <si>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</si>
  <si>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</si>
  <si>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</si>
  <si>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</si>
  <si>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</si>
  <si>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</si>
  <si>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</si>
  <si>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</si>
  <si>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</si>
  <si>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</si>
  <si>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</si>
  <si>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</si>
  <si>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</si>
  <si>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</si>
  <si>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</si>
  <si>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</si>
  <si>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</si>
  <si>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</si>
  <si>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</si>
  <si>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</si>
  <si>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</si>
  <si>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</si>
  <si>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</si>
  <si>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</si>
  <si>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</si>
  <si>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</si>
  <si>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</si>
  <si>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</si>
  <si>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</si>
  <si>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</si>
  <si>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</si>
  <si>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</si>
  <si>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</si>
  <si>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</si>
  <si>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</si>
  <si>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</si>
  <si>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</si>
  <si>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</si>
  <si>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</si>
  <si>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</si>
  <si>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</si>
  <si>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</si>
  <si>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</si>
  <si>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</si>
  <si>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</si>
  <si>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</si>
  <si>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</si>
  <si>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</si>
  <si>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</si>
  <si>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</si>
  <si>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</si>
  <si>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</si>
  <si>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</si>
  <si>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</si>
  <si>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</si>
  <si>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</si>
  <si>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</si>
  <si>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</si>
  <si>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</si>
  <si>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</si>
  <si>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</si>
  <si>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</si>
  <si>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</si>
  <si>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</si>
  <si>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</si>
  <si>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</si>
  <si>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</si>
  <si>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</si>
  <si>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</si>
  <si>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</si>
  <si>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</si>
  <si>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</si>
  <si>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</si>
  <si>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</si>
  <si>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</si>
  <si>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</si>
  <si>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</si>
  <si>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</si>
  <si>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</si>
  <si>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</si>
  <si>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</si>
  <si>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</si>
  <si>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</si>
  <si>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</si>
  <si>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</si>
  <si>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</si>
  <si>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</si>
  <si>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</si>
  <si>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</si>
  <si>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</si>
  <si>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</si>
  <si>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</si>
  <si>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</si>
  <si>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</si>
  <si>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</si>
  <si>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</si>
  <si>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</si>
  <si>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</si>
  <si>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</si>
  <si>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</si>
  <si>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</si>
  <si>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</si>
  <si>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</si>
  <si>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</si>
  <si>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</si>
  <si>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</si>
  <si>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</si>
  <si>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</si>
  <si>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</si>
  <si>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</si>
  <si>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</si>
  <si>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</si>
  <si>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</si>
  <si>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</si>
  <si>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</si>
  <si>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</si>
  <si>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</si>
  <si>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</si>
  <si>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</si>
  <si>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</si>
  <si>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</si>
  <si>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</si>
  <si>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</si>
  <si>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</si>
  <si>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</si>
  <si>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</si>
  <si>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</si>
  <si>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</si>
  <si>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</si>
  <si>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</si>
  <si>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</si>
  <si>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</si>
  <si>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</si>
  <si>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</si>
  <si>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</si>
  <si>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</si>
  <si>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</si>
  <si>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</si>
  <si>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</si>
  <si>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</si>
  <si>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</si>
  <si>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</si>
  <si>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</si>
  <si>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</si>
  <si>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</si>
  <si>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</si>
  <si>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</si>
  <si>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</si>
  <si>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</si>
  <si>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</si>
  <si>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</si>
  <si>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</si>
  <si>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</si>
  <si>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</si>
  <si>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</si>
  <si>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</si>
  <si>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</si>
  <si>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</si>
  <si>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</si>
  <si>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</si>
  <si>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</si>
  <si>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</si>
  <si>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</si>
  <si>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</si>
  <si>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</si>
  <si>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</si>
  <si>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июль, сентябрь</t>
  </si>
  <si>
    <t>март, декабрь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</si>
  <si>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</si>
  <si>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</si>
  <si>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</si>
  <si>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</si>
  <si>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</si>
  <si>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</si>
  <si>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</si>
  <si>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</si>
  <si>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</si>
  <si>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</si>
  <si>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</si>
  <si>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</si>
  <si>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19 по ул. Боровая за 2016 год</t>
  </si>
  <si>
    <t>12 | 1</t>
  </si>
  <si>
    <t>4,25 | 1</t>
  </si>
  <si>
    <t>1,6 | 24</t>
  </si>
  <si>
    <t>0,5 | 18</t>
  </si>
  <si>
    <t>1,1 | 3</t>
  </si>
  <si>
    <t>59 | 1</t>
  </si>
  <si>
    <t>1,5 | 1</t>
  </si>
  <si>
    <t>48,48 | 249</t>
  </si>
  <si>
    <t>48,48 | 33</t>
  </si>
  <si>
    <t>6,816 | 1</t>
  </si>
  <si>
    <t>48,48 | 2</t>
  </si>
  <si>
    <t>211 | 28</t>
  </si>
  <si>
    <t>105,5 | 22</t>
  </si>
  <si>
    <t>0,03798 | 6</t>
  </si>
  <si>
    <t>2,11 | 40</t>
  </si>
  <si>
    <t>2,11 | 10</t>
  </si>
  <si>
    <t>2,11 | 12</t>
  </si>
  <si>
    <t>211 | 32</t>
  </si>
  <si>
    <t>105,5 | 8</t>
  </si>
  <si>
    <t>0,99 | 1</t>
  </si>
  <si>
    <t>80 | 2</t>
  </si>
  <si>
    <t>1 | 122</t>
  </si>
  <si>
    <t>25 | 24</t>
  </si>
  <si>
    <t>2 | 5</t>
  </si>
  <si>
    <t>апрель, декабрь</t>
  </si>
  <si>
    <t>211 | 74</t>
  </si>
  <si>
    <t>25 | 27</t>
  </si>
  <si>
    <t>1 | 127</t>
  </si>
  <si>
    <t>778 | 77</t>
  </si>
  <si>
    <t>778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</si>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</sst>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abSelected="1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759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14146.72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189906.52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183634.71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183634.71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183634.71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20418.53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257327.66720320494</v>
      </c>
      <c r="G28" s="18">
        <f>и_ср_начисл-и_ср_стоимость_факт</f>
        <v>-67421.14720320495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33058.300000000003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54069.36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172.52068270461913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262535.7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249923.08000000002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35914.54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408265.02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408265.02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559.43466981453321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5884.26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5430.1399999999994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773.84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5884.26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5884.26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435.93639590046797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69892.94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65550.92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9236.56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117158.61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117158.61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958.74781969388005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67671.010000000009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64068.71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8144.42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67671.010000000009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67671.010000000009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zoomScale="90" zoomScaleNormal="90" workbookViewId="0">
      <selection activeCell="C101" sqref="C101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759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61051.544096697136</v>
      </c>
      <c r="F6" s="40"/>
      <c r="I6" s="27">
        <f>E6/1.18</f>
        <v>51738.596692116218</v>
      </c>
      <c r="J6" s="29">
        <f>[1]сумма!$Q$6</f>
        <v>12959.079134999998</v>
      </c>
      <c r="K6" s="29">
        <f>J6-I6</f>
        <v>-38779.517557116218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37864.351527147308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0.15340000000000001</v>
      </c>
      <c r="E8" s="48">
        <v>174.27354996776523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>
        <v>1.0001</v>
      </c>
      <c r="E11" s="48">
        <v>37690.077977179542</v>
      </c>
      <c r="F11" s="49" t="s">
        <v>745</v>
      </c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349.19277895427899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2.8224</v>
      </c>
      <c r="E25" s="48">
        <v>349.19277895427899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6268.6621391638982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0.9798</v>
      </c>
      <c r="E43" s="48">
        <v>900.82984432394278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5.984</v>
      </c>
      <c r="E44" s="48">
        <v>508.20917284939463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59</v>
      </c>
      <c r="E45" s="48">
        <v>1883.220963708111</v>
      </c>
      <c r="F45" s="49" t="s">
        <v>746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0.5</v>
      </c>
      <c r="E47" s="56">
        <v>747.75547766856653</v>
      </c>
      <c r="F47" s="49" t="s">
        <v>741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44.396411048391919</v>
      </c>
      <c r="F50" s="49" t="s">
        <v>743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>
        <v>24</v>
      </c>
      <c r="E62" s="56">
        <v>744.63961140792696</v>
      </c>
      <c r="F62" s="49" t="s">
        <v>742</v>
      </c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>
        <v>1</v>
      </c>
      <c r="E72" s="48">
        <v>1439.6106581575643</v>
      </c>
      <c r="F72" s="49" t="s">
        <v>730</v>
      </c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14026.874487518708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>
        <v>1</v>
      </c>
      <c r="E89" s="35">
        <v>14026.874487518708</v>
      </c>
      <c r="F89" s="33" t="s">
        <v>736</v>
      </c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349.04929472789041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2.8224</v>
      </c>
      <c r="E101" s="35">
        <v>349.04929472789041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93.444102435546171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8.8200000000000001E-2</v>
      </c>
      <c r="E106" s="56">
        <v>93.444102435546171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2099.9697667494988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8.8200000000000001E-2</v>
      </c>
      <c r="E120" s="56">
        <v>94.687632397580302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1794.6871467430728</v>
      </c>
      <c r="F130" s="49" t="s">
        <v>737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739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26974.430456848557</v>
      </c>
      <c r="F197" s="75"/>
      <c r="I197" s="27">
        <f>E197/1.18</f>
        <v>22859.686827837762</v>
      </c>
      <c r="J197" s="29">
        <f>[1]сумма!$Q$11</f>
        <v>31082.599499999997</v>
      </c>
      <c r="K197" s="29">
        <f>J197-I197</f>
        <v>8222.9126721622342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26974.430456848557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0.52920000000000011</v>
      </c>
      <c r="E199" s="35">
        <v>2085.2921331614607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3.5903999999999994</v>
      </c>
      <c r="E200" s="35">
        <v>5662.9637049902776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1334.0662413018583</v>
      </c>
      <c r="F209" s="49" t="s">
        <v>730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34.72</v>
      </c>
      <c r="E211" s="35">
        <v>12498.504422065553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739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15895.533693675436</v>
      </c>
      <c r="F232" s="33"/>
      <c r="I232" s="27">
        <f>E232/1.18</f>
        <v>13470.791265826641</v>
      </c>
      <c r="J232" s="29">
        <f>[1]сумма!$M$13</f>
        <v>4000.8600000000006</v>
      </c>
      <c r="K232" s="29">
        <f>J232-I232</f>
        <v>-9469.9312658266408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15895.533693675436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15503.590949267707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1</v>
      </c>
      <c r="E243" s="35">
        <v>391.94274440772762</v>
      </c>
      <c r="F243" s="33" t="s">
        <v>736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2167.1994321286602</v>
      </c>
      <c r="F266" s="75"/>
      <c r="I266" s="27">
        <f>E266/1.18</f>
        <v>1836.6096882446275</v>
      </c>
      <c r="J266" s="29">
        <f>[1]сумма!$Q$15</f>
        <v>14033.079052204816</v>
      </c>
      <c r="K266" s="29">
        <f>J266-I266</f>
        <v>12196.469363960188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2167.1994321286602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0.20300000000000001</v>
      </c>
      <c r="E268" s="35">
        <v>624.53900939391519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56.099941114151697</v>
      </c>
      <c r="F274" s="33" t="s">
        <v>739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</v>
      </c>
      <c r="E298" s="35">
        <v>18.058087741942881</v>
      </c>
      <c r="F298" s="33" t="s">
        <v>739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4</v>
      </c>
      <c r="E335" s="35">
        <v>196.64410188824121</v>
      </c>
      <c r="F335" s="33" t="s">
        <v>746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36557.090554558919</v>
      </c>
      <c r="F338" s="75"/>
      <c r="I338" s="27">
        <f>E338/1.18</f>
        <v>30980.585215727901</v>
      </c>
      <c r="J338" s="29">
        <f>[1]сумма!$Q$17</f>
        <v>27117.06</v>
      </c>
      <c r="K338" s="29">
        <f>J338-I338</f>
        <v>-3863.5252157278992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36557.090554558919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760</v>
      </c>
      <c r="E340" s="84">
        <v>61.267764667912807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761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762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763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764</v>
      </c>
      <c r="E345" s="84">
        <v>7.8677184136390759</v>
      </c>
      <c r="F345" s="49" t="s">
        <v>747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765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766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767</v>
      </c>
      <c r="E349" s="48">
        <v>27383.402626368948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768</v>
      </c>
      <c r="E351" s="48">
        <v>8359.259502189665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769</v>
      </c>
      <c r="E353" s="84">
        <v>78.091290211970829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770</v>
      </c>
      <c r="E354" s="48">
        <v>227.68555324090468</v>
      </c>
      <c r="F354" s="49" t="s">
        <v>748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55919.212327743211</v>
      </c>
      <c r="F355" s="75"/>
      <c r="I355" s="27">
        <f>E355/1.18</f>
        <v>47389.162989612894</v>
      </c>
      <c r="J355" s="29">
        <f>[1]сумма!$Q$19</f>
        <v>27334.060541112922</v>
      </c>
      <c r="K355" s="29">
        <f>J355-I355</f>
        <v>-20055.102448499973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19147.389579489147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749</v>
      </c>
      <c r="E357" s="89">
        <v>79.825057947499204</v>
      </c>
      <c r="F357" s="49" t="s">
        <v>750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771</v>
      </c>
      <c r="E358" s="89">
        <v>3118.557918442039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772</v>
      </c>
      <c r="E359" s="89">
        <v>5360.1402451972344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773</v>
      </c>
      <c r="E360" s="89">
        <v>40.223411464258128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774</v>
      </c>
      <c r="E361" s="89">
        <v>81.934955128826644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775</v>
      </c>
      <c r="E362" s="89">
        <v>139.61015227606362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776</v>
      </c>
      <c r="E364" s="89">
        <v>403.52547268007828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777</v>
      </c>
      <c r="E365" s="89">
        <v>2033.9008660766272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778</v>
      </c>
      <c r="E366" s="89">
        <v>1963.2587986179951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779</v>
      </c>
      <c r="E367" s="89">
        <v>86.95144119146407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779</v>
      </c>
      <c r="E368" s="89">
        <v>127.00745439160222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780</v>
      </c>
      <c r="E369" s="89">
        <v>1299.7040366652589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781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782</v>
      </c>
      <c r="E371" s="89">
        <v>1874.0953089363743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783</v>
      </c>
      <c r="E372" s="89">
        <v>1168.1409580858199</v>
      </c>
      <c r="F372" s="49" t="s">
        <v>784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36771.822748254061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785</v>
      </c>
      <c r="E375" s="93">
        <v>4609.992752619004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786</v>
      </c>
      <c r="E377" s="95">
        <v>381.46477287283807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787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788</v>
      </c>
      <c r="E379" s="95">
        <v>17008.536496967201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789</v>
      </c>
      <c r="E380" s="95">
        <v>5955.0736758796429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789</v>
      </c>
      <c r="E382" s="95">
        <v>1080.0975200633793</v>
      </c>
      <c r="F382" s="49" t="s">
        <v>757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789</v>
      </c>
      <c r="E383" s="95">
        <v>545.44332959722453</v>
      </c>
      <c r="F383" s="49" t="s">
        <v>758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790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12389.778731498387</v>
      </c>
      <c r="F386" s="75"/>
      <c r="I386" s="27">
        <f>E386/1.18</f>
        <v>10499.812484320668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12389.778731498387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7068.9417253339925</v>
      </c>
      <c r="F388" s="75"/>
      <c r="I388" s="27">
        <f>E388/1.18</f>
        <v>5990.6285807915192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7068.9417253339925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39304.047203204944</v>
      </c>
      <c r="F390" s="75"/>
      <c r="I390" s="27">
        <f>E390/1.18</f>
        <v>33308.51457898724</v>
      </c>
      <c r="J390" s="27">
        <f>SUM(I6:I390)</f>
        <v>218074.38832346548</v>
      </c>
      <c r="K390" s="27">
        <f>J390*1.01330668353499*1.18</f>
        <v>260751.95753124735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39304.047203204944</v>
      </c>
      <c r="F391" s="49" t="s">
        <v>731</v>
      </c>
      <c r="I391" s="27">
        <f>E6+E197+E232+E266+E338+E355+E386+E388+E390</f>
        <v>257327.77822168922</v>
      </c>
      <c r="J391" s="27">
        <f>I391-K391</f>
        <v>-81835.998017032514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2017-05-15T09:07:51Z</dcterms:modified>
</cp:coreProperties>
</file>